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917" firstSheet="1" activeTab="1"/>
  </bookViews>
  <sheets>
    <sheet name="ОБРАЗЕЦ" sheetId="69" r:id="rId1"/>
    <sheet name="28" sheetId="25" r:id="rId2"/>
  </sheets>
  <calcPr calcId="145621"/>
</workbook>
</file>

<file path=xl/calcChain.xml><?xml version="1.0" encoding="utf-8"?>
<calcChain xmlns="http://schemas.openxmlformats.org/spreadsheetml/2006/main">
  <c r="D40" i="25" l="1"/>
  <c r="D21" i="25"/>
  <c r="D9" i="25"/>
  <c r="D62" i="25" l="1"/>
  <c r="D8" i="25"/>
  <c r="D7" i="25"/>
  <c r="D6" i="25"/>
  <c r="D19" i="69" l="1"/>
  <c r="D10" i="69"/>
  <c r="D52" i="69"/>
  <c r="D51" i="69"/>
  <c r="D49" i="69"/>
  <c r="D44" i="69"/>
  <c r="D42" i="69"/>
  <c r="D41" i="69"/>
  <c r="D40" i="69"/>
  <c r="F32" i="69"/>
  <c r="F53" i="69" s="1"/>
  <c r="D32" i="69"/>
  <c r="D16" i="69"/>
  <c r="D15" i="69"/>
  <c r="D9" i="69"/>
  <c r="D7" i="69"/>
  <c r="D53" i="69" l="1"/>
  <c r="F63" i="25" l="1"/>
  <c r="D61" i="25"/>
  <c r="D59" i="25"/>
  <c r="D54" i="25"/>
  <c r="D52" i="25"/>
  <c r="D51" i="25"/>
  <c r="D50" i="25"/>
  <c r="D18" i="25"/>
  <c r="D17" i="25"/>
  <c r="D63" i="25" l="1"/>
</calcChain>
</file>

<file path=xl/sharedStrings.xml><?xml version="1.0" encoding="utf-8"?>
<sst xmlns="http://schemas.openxmlformats.org/spreadsheetml/2006/main" count="139" uniqueCount="86">
  <si>
    <t>Заработная плата</t>
  </si>
  <si>
    <t>Наименование кода</t>
  </si>
  <si>
    <t>КОСГУ</t>
  </si>
  <si>
    <t>Начисления на выплаты по оплате труда</t>
  </si>
  <si>
    <t>Транспортные услуги</t>
  </si>
  <si>
    <t>Прочие работы, услуги</t>
  </si>
  <si>
    <t xml:space="preserve">Услуги связи </t>
  </si>
  <si>
    <t>Работы, услуги по содержанию имущества</t>
  </si>
  <si>
    <t>Увеличение стоимости основных средств</t>
  </si>
  <si>
    <t>Командировочные расходы</t>
  </si>
  <si>
    <t>Расходы</t>
  </si>
  <si>
    <t>Коммунальные услуги</t>
  </si>
  <si>
    <t>Итого</t>
  </si>
  <si>
    <t xml:space="preserve">Общая сумма </t>
  </si>
  <si>
    <t>Сумма</t>
  </si>
  <si>
    <t>Медицинский осмотр сотрудников</t>
  </si>
  <si>
    <t>Льготный проезд</t>
  </si>
  <si>
    <t>Аттестация гигиенической подготовки (Санминимум)</t>
  </si>
  <si>
    <t>Тревожная сигнализация (выезд наряда полиции)</t>
  </si>
  <si>
    <t xml:space="preserve">Электроэнергия </t>
  </si>
  <si>
    <t xml:space="preserve">Водоснабжение (Водоотведение) </t>
  </si>
  <si>
    <t xml:space="preserve">Теплоэнергия </t>
  </si>
  <si>
    <t>Психиатрическое освидетельствование</t>
  </si>
  <si>
    <t xml:space="preserve">Налог на имущество </t>
  </si>
  <si>
    <t>Пособие по уходу за ребенком до 3-х лет</t>
  </si>
  <si>
    <t>Услуги по ТО автотранспорта</t>
  </si>
  <si>
    <t>Услуги прачечной и химчистки</t>
  </si>
  <si>
    <t>Услуги связи</t>
  </si>
  <si>
    <t>Автоопределитель номера</t>
  </si>
  <si>
    <t>Почтовые расходы</t>
  </si>
  <si>
    <t>Интернет</t>
  </si>
  <si>
    <t>Замер сопротивления изоляции</t>
  </si>
  <si>
    <t>Аптечка</t>
  </si>
  <si>
    <t>Междугородная связь</t>
  </si>
  <si>
    <t>ТО котельной и внутренней системы отопления</t>
  </si>
  <si>
    <t>ТО и АО внутридомовых инженерных сетей</t>
  </si>
  <si>
    <t>ТО и ремонт комплекса технических средств охраны</t>
  </si>
  <si>
    <t>ТО системы ПАК "Стрелец-Мониторинг"</t>
  </si>
  <si>
    <t>Проверка приборов учета отопления и ГВС</t>
  </si>
  <si>
    <t>Транспортный налог</t>
  </si>
  <si>
    <t>Кредиторская задолженность</t>
  </si>
  <si>
    <t>Прочие несоциальные выплаты персоналу в натуральной форме</t>
  </si>
  <si>
    <t>Прочие несоциальные выплаты персоналу в денежной форме</t>
  </si>
  <si>
    <t>Социальные пособия и компенсации персоналу в денежной форме</t>
  </si>
  <si>
    <t>Сопровождение инвалидов</t>
  </si>
  <si>
    <t>Энергопаспорта/тех.паспорта (изготовление)</t>
  </si>
  <si>
    <t>Установка приборов учета воды (письмо МУП Ухтаводоканал)</t>
  </si>
  <si>
    <t>Услуги по охране (установка металлических дверей с домофонами)</t>
  </si>
  <si>
    <t>Страхование</t>
  </si>
  <si>
    <t>Расходы на страхование транспорта</t>
  </si>
  <si>
    <t>Программа "СМЕТА", "АИС", "КРИСТА", "1С Предприятие"</t>
  </si>
  <si>
    <t>Услуги автотранспорта</t>
  </si>
  <si>
    <t>Установка/Замена приборов учета теплоузла</t>
  </si>
  <si>
    <t>Клеймение/поверка весов</t>
  </si>
  <si>
    <t>Мероприятия (противопожарные, текущий ремонт и т.п.)</t>
  </si>
  <si>
    <t>Обрезка деревьев</t>
  </si>
  <si>
    <t>Налоги, пошлины и сборы</t>
  </si>
  <si>
    <t>Увеличение стоимости горюче-смазочных материалов</t>
  </si>
  <si>
    <t>Первичный медицинский осмотр</t>
  </si>
  <si>
    <t>Сертификаты подарочные</t>
  </si>
  <si>
    <t>Оборудование для обеззараживания и очистки воздуха</t>
  </si>
  <si>
    <t>Металлоискатель</t>
  </si>
  <si>
    <t>Мебель</t>
  </si>
  <si>
    <t>Прачечное оборудование</t>
  </si>
  <si>
    <t>Увеличение стоимости продуктов питания</t>
  </si>
  <si>
    <t>Бензин, антифриз</t>
  </si>
  <si>
    <t>Увеличение стоимости лекарственных препаратов и материалов, применяемых в медицинских целях</t>
  </si>
  <si>
    <t>КВР</t>
  </si>
  <si>
    <t>Первичный медицинский осмотр сотрудников</t>
  </si>
  <si>
    <t xml:space="preserve">Возмещение затрат за продукты питания (дети сироты, инвалиды, тубинфицированные) </t>
  </si>
  <si>
    <t>ТО торгово-технологического и холодильного оборудования (РМК)</t>
  </si>
  <si>
    <t>Лекарственные препараты и медицинские материалы</t>
  </si>
  <si>
    <t>Специальная оценка условий труда</t>
  </si>
  <si>
    <t>Расшифровка расходов к бюджету на 2020 год по МДОУ "Д/с №       "</t>
  </si>
  <si>
    <t>Услуги связи +  интернет (один договор)</t>
  </si>
  <si>
    <t>Междугородняя связь</t>
  </si>
  <si>
    <t>Отопление (ГВС, Газ)</t>
  </si>
  <si>
    <t>Водоснабжение (Водоотведение ХВС, ГВС)</t>
  </si>
  <si>
    <t>Программа "СМЕТА", "АИС", "КРИСТА", "1С Предприятие", "СБиС+"</t>
  </si>
  <si>
    <t>ТО АПС и РОП (сигнал внутри здания МДОУ)</t>
  </si>
  <si>
    <t>Филиал ФГУП "Дезинфекция"</t>
  </si>
  <si>
    <t>ТО и АО систем учета и регулирования расхода тепловой энергии</t>
  </si>
  <si>
    <t>Промывка и гидроопрессовка трубопроводов систем ЦО (1 раз в год)</t>
  </si>
  <si>
    <t>Услуги по очистки кровли от снега и наледи</t>
  </si>
  <si>
    <t xml:space="preserve">Приобретение защитных средств </t>
  </si>
  <si>
    <t>Расшифровка расходов к бюджету на 2021 год поМДОУ "Д/с №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</si>
</sst>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0" fillId="2" borderId="0" xfId="0" applyNumberFormat="1" applyFill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D943CE"/>
      <color rgb="FFC327B8"/>
      <color rgb="FFDD55D3"/>
      <color rgb="FFE57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3"/>
  <sheetViews>
    <sheetView zoomScaleNormal="100" zoomScaleSheetLayoutView="100" workbookViewId="0">
      <selection activeCell="C16" sqref="C16:C18"/>
    </sheetView>
  </sheetViews>
  <sheetFormatPr defaultRowHeight="15" x14ac:dyDescent="0.25"/>
  <cols>
    <col min="1" max="1" width="45.85546875" style="46" customWidth="1"/>
    <col min="2" max="3" width="7.42578125" style="34" customWidth="1"/>
    <col min="4" max="4" width="14.140625" style="47" customWidth="1"/>
    <col min="5" max="5" width="62.7109375" style="34" customWidth="1"/>
    <col min="6" max="6" width="12.5703125" style="41" customWidth="1"/>
    <col min="7" max="16384" width="9.140625" style="34"/>
  </cols>
  <sheetData>
    <row r="1" spans="1:6" ht="11.25" customHeight="1" x14ac:dyDescent="0.25"/>
    <row r="2" spans="1:6" ht="23.25" customHeight="1" x14ac:dyDescent="0.25">
      <c r="A2" s="108" t="s">
        <v>73</v>
      </c>
      <c r="B2" s="108"/>
      <c r="C2" s="108"/>
      <c r="D2" s="108"/>
      <c r="E2" s="108"/>
      <c r="F2" s="108"/>
    </row>
    <row r="3" spans="1:6" ht="12" customHeight="1" thickBot="1" x14ac:dyDescent="0.3">
      <c r="A3" s="40"/>
      <c r="B3" s="78"/>
      <c r="C3" s="78"/>
      <c r="D3" s="78"/>
      <c r="E3" s="78"/>
    </row>
    <row r="4" spans="1:6" s="8" customFormat="1" ht="26.25" thickBot="1" x14ac:dyDescent="0.3">
      <c r="A4" s="55" t="s">
        <v>1</v>
      </c>
      <c r="B4" s="42" t="s">
        <v>2</v>
      </c>
      <c r="C4" s="45" t="s">
        <v>67</v>
      </c>
      <c r="D4" s="42" t="s">
        <v>13</v>
      </c>
      <c r="E4" s="45" t="s">
        <v>10</v>
      </c>
      <c r="F4" s="42" t="s">
        <v>14</v>
      </c>
    </row>
    <row r="5" spans="1:6" s="8" customFormat="1" ht="17.25" customHeight="1" thickBot="1" x14ac:dyDescent="0.3">
      <c r="A5" s="56">
        <v>1</v>
      </c>
      <c r="B5" s="43">
        <v>2</v>
      </c>
      <c r="C5" s="57">
        <v>3</v>
      </c>
      <c r="D5" s="43">
        <v>4</v>
      </c>
      <c r="E5" s="58">
        <v>5</v>
      </c>
      <c r="F5" s="59">
        <v>6</v>
      </c>
    </row>
    <row r="6" spans="1:6" s="8" customFormat="1" ht="21" customHeight="1" thickBot="1" x14ac:dyDescent="0.3">
      <c r="A6" s="10" t="s">
        <v>0</v>
      </c>
      <c r="B6" s="72">
        <v>211</v>
      </c>
      <c r="C6" s="11"/>
      <c r="D6" s="75">
        <v>0</v>
      </c>
      <c r="E6" s="12"/>
      <c r="F6" s="80"/>
    </row>
    <row r="7" spans="1:6" s="8" customFormat="1" ht="33.75" customHeight="1" thickBot="1" x14ac:dyDescent="0.3">
      <c r="A7" s="79" t="s">
        <v>42</v>
      </c>
      <c r="B7" s="72">
        <v>212</v>
      </c>
      <c r="C7" s="74"/>
      <c r="D7" s="75">
        <f>F7</f>
        <v>0</v>
      </c>
      <c r="E7" s="12"/>
      <c r="F7" s="24"/>
    </row>
    <row r="8" spans="1:6" s="8" customFormat="1" ht="21.75" customHeight="1" thickBot="1" x14ac:dyDescent="0.3">
      <c r="A8" s="30" t="s">
        <v>3</v>
      </c>
      <c r="B8" s="42">
        <v>213</v>
      </c>
      <c r="C8" s="1"/>
      <c r="D8" s="23">
        <v>0</v>
      </c>
      <c r="E8" s="22"/>
      <c r="F8" s="19"/>
    </row>
    <row r="9" spans="1:6" s="8" customFormat="1" ht="33.75" customHeight="1" thickBot="1" x14ac:dyDescent="0.3">
      <c r="A9" s="30" t="s">
        <v>41</v>
      </c>
      <c r="B9" s="42">
        <v>214</v>
      </c>
      <c r="C9" s="9">
        <v>112</v>
      </c>
      <c r="D9" s="23">
        <f>F9</f>
        <v>156750</v>
      </c>
      <c r="E9" s="53" t="s">
        <v>16</v>
      </c>
      <c r="F9" s="24">
        <v>156750</v>
      </c>
    </row>
    <row r="10" spans="1:6" s="8" customFormat="1" ht="18" customHeight="1" x14ac:dyDescent="0.25">
      <c r="A10" s="86" t="s">
        <v>6</v>
      </c>
      <c r="B10" s="93">
        <v>221</v>
      </c>
      <c r="C10" s="95">
        <v>244</v>
      </c>
      <c r="D10" s="96">
        <f>SUM(F10:F14)</f>
        <v>0</v>
      </c>
      <c r="E10" s="2" t="s">
        <v>74</v>
      </c>
      <c r="F10" s="14"/>
    </row>
    <row r="11" spans="1:6" s="8" customFormat="1" ht="18.75" customHeight="1" x14ac:dyDescent="0.25">
      <c r="A11" s="92"/>
      <c r="B11" s="94"/>
      <c r="C11" s="91"/>
      <c r="D11" s="97"/>
      <c r="E11" s="3" t="s">
        <v>27</v>
      </c>
      <c r="F11" s="20"/>
    </row>
    <row r="12" spans="1:6" s="8" customFormat="1" ht="16.5" customHeight="1" x14ac:dyDescent="0.25">
      <c r="A12" s="92"/>
      <c r="B12" s="94"/>
      <c r="C12" s="91"/>
      <c r="D12" s="97"/>
      <c r="E12" s="3" t="s">
        <v>30</v>
      </c>
      <c r="F12" s="20"/>
    </row>
    <row r="13" spans="1:6" s="8" customFormat="1" ht="18.75" customHeight="1" x14ac:dyDescent="0.25">
      <c r="A13" s="92"/>
      <c r="B13" s="94"/>
      <c r="C13" s="91"/>
      <c r="D13" s="97"/>
      <c r="E13" s="4" t="s">
        <v>75</v>
      </c>
      <c r="F13" s="21"/>
    </row>
    <row r="14" spans="1:6" s="8" customFormat="1" ht="19.5" customHeight="1" thickBot="1" x14ac:dyDescent="0.3">
      <c r="A14" s="92"/>
      <c r="B14" s="94"/>
      <c r="C14" s="91"/>
      <c r="D14" s="97"/>
      <c r="E14" s="4" t="s">
        <v>29</v>
      </c>
      <c r="F14" s="21"/>
    </row>
    <row r="15" spans="1:6" s="8" customFormat="1" ht="23.25" customHeight="1" thickBot="1" x14ac:dyDescent="0.3">
      <c r="A15" s="22" t="s">
        <v>4</v>
      </c>
      <c r="B15" s="42">
        <v>222</v>
      </c>
      <c r="C15" s="1">
        <v>112</v>
      </c>
      <c r="D15" s="23">
        <f>F15</f>
        <v>0</v>
      </c>
      <c r="E15" s="53" t="s">
        <v>9</v>
      </c>
      <c r="F15" s="24"/>
    </row>
    <row r="16" spans="1:6" s="8" customFormat="1" ht="16.5" customHeight="1" x14ac:dyDescent="0.25">
      <c r="A16" s="86" t="s">
        <v>11</v>
      </c>
      <c r="B16" s="93">
        <v>223</v>
      </c>
      <c r="C16" s="95">
        <v>244</v>
      </c>
      <c r="D16" s="96">
        <f>F16+F17+F18</f>
        <v>0</v>
      </c>
      <c r="E16" s="2" t="s">
        <v>19</v>
      </c>
      <c r="F16" s="14"/>
    </row>
    <row r="17" spans="1:6" s="8" customFormat="1" ht="16.5" customHeight="1" x14ac:dyDescent="0.25">
      <c r="A17" s="92"/>
      <c r="B17" s="94"/>
      <c r="C17" s="91"/>
      <c r="D17" s="97"/>
      <c r="E17" s="4" t="s">
        <v>76</v>
      </c>
      <c r="F17" s="20"/>
    </row>
    <row r="18" spans="1:6" s="8" customFormat="1" ht="19.5" customHeight="1" thickBot="1" x14ac:dyDescent="0.3">
      <c r="A18" s="87"/>
      <c r="B18" s="98"/>
      <c r="C18" s="99"/>
      <c r="D18" s="100"/>
      <c r="E18" s="27" t="s">
        <v>77</v>
      </c>
      <c r="F18" s="15"/>
    </row>
    <row r="19" spans="1:6" s="8" customFormat="1" ht="19.5" customHeight="1" x14ac:dyDescent="0.25">
      <c r="A19" s="86" t="s">
        <v>7</v>
      </c>
      <c r="B19" s="93">
        <v>225</v>
      </c>
      <c r="C19" s="95">
        <v>244</v>
      </c>
      <c r="D19" s="109">
        <f>SUM(F19:F31)</f>
        <v>236408</v>
      </c>
      <c r="E19" s="60" t="s">
        <v>40</v>
      </c>
      <c r="F19" s="52"/>
    </row>
    <row r="20" spans="1:6" s="8" customFormat="1" x14ac:dyDescent="0.25">
      <c r="A20" s="92"/>
      <c r="B20" s="94"/>
      <c r="C20" s="91"/>
      <c r="D20" s="110"/>
      <c r="E20" s="61" t="s">
        <v>79</v>
      </c>
      <c r="F20" s="35">
        <v>18000</v>
      </c>
    </row>
    <row r="21" spans="1:6" s="8" customFormat="1" x14ac:dyDescent="0.25">
      <c r="A21" s="92"/>
      <c r="B21" s="94"/>
      <c r="C21" s="91"/>
      <c r="D21" s="110"/>
      <c r="E21" s="61" t="s">
        <v>36</v>
      </c>
      <c r="F21" s="35">
        <v>4608</v>
      </c>
    </row>
    <row r="22" spans="1:6" s="8" customFormat="1" x14ac:dyDescent="0.25">
      <c r="A22" s="92"/>
      <c r="B22" s="94"/>
      <c r="C22" s="91"/>
      <c r="D22" s="110"/>
      <c r="E22" s="61" t="s">
        <v>37</v>
      </c>
      <c r="F22" s="35">
        <v>36000</v>
      </c>
    </row>
    <row r="23" spans="1:6" s="8" customFormat="1" x14ac:dyDescent="0.25">
      <c r="A23" s="92"/>
      <c r="B23" s="94"/>
      <c r="C23" s="91"/>
      <c r="D23" s="110"/>
      <c r="E23" s="61" t="s">
        <v>70</v>
      </c>
      <c r="F23" s="35"/>
    </row>
    <row r="24" spans="1:6" s="8" customFormat="1" x14ac:dyDescent="0.25">
      <c r="A24" s="92"/>
      <c r="B24" s="94"/>
      <c r="C24" s="91"/>
      <c r="D24" s="110"/>
      <c r="E24" s="61" t="s">
        <v>80</v>
      </c>
      <c r="F24" s="35"/>
    </row>
    <row r="25" spans="1:6" s="8" customFormat="1" x14ac:dyDescent="0.25">
      <c r="A25" s="92"/>
      <c r="B25" s="94"/>
      <c r="C25" s="91"/>
      <c r="D25" s="110"/>
      <c r="E25" s="61" t="s">
        <v>81</v>
      </c>
      <c r="F25" s="35"/>
    </row>
    <row r="26" spans="1:6" s="8" customFormat="1" x14ac:dyDescent="0.25">
      <c r="A26" s="92"/>
      <c r="B26" s="94"/>
      <c r="C26" s="91"/>
      <c r="D26" s="110"/>
      <c r="E26" s="61" t="s">
        <v>82</v>
      </c>
      <c r="F26" s="35">
        <v>52000</v>
      </c>
    </row>
    <row r="27" spans="1:6" s="8" customFormat="1" x14ac:dyDescent="0.25">
      <c r="A27" s="92"/>
      <c r="B27" s="94"/>
      <c r="C27" s="91"/>
      <c r="D27" s="110"/>
      <c r="E27" s="61" t="s">
        <v>34</v>
      </c>
      <c r="F27" s="36">
        <v>7000</v>
      </c>
    </row>
    <row r="28" spans="1:6" s="8" customFormat="1" ht="16.5" customHeight="1" x14ac:dyDescent="0.25">
      <c r="A28" s="92"/>
      <c r="B28" s="94"/>
      <c r="C28" s="91"/>
      <c r="D28" s="110"/>
      <c r="E28" s="61" t="s">
        <v>25</v>
      </c>
      <c r="F28" s="36">
        <v>82800</v>
      </c>
    </row>
    <row r="29" spans="1:6" s="8" customFormat="1" ht="18" customHeight="1" x14ac:dyDescent="0.25">
      <c r="A29" s="92"/>
      <c r="B29" s="94"/>
      <c r="C29" s="91"/>
      <c r="D29" s="110"/>
      <c r="E29" s="61" t="s">
        <v>26</v>
      </c>
      <c r="F29" s="36">
        <v>36000</v>
      </c>
    </row>
    <row r="30" spans="1:6" s="8" customFormat="1" ht="15.75" customHeight="1" x14ac:dyDescent="0.25">
      <c r="A30" s="92"/>
      <c r="B30" s="94"/>
      <c r="C30" s="91"/>
      <c r="D30" s="110"/>
      <c r="E30" s="61" t="s">
        <v>83</v>
      </c>
      <c r="F30" s="36"/>
    </row>
    <row r="31" spans="1:6" s="8" customFormat="1" ht="18" customHeight="1" thickBot="1" x14ac:dyDescent="0.3">
      <c r="A31" s="92"/>
      <c r="B31" s="94"/>
      <c r="C31" s="91"/>
      <c r="D31" s="110"/>
      <c r="E31" s="61" t="s">
        <v>54</v>
      </c>
      <c r="F31" s="36"/>
    </row>
    <row r="32" spans="1:6" s="8" customFormat="1" ht="20.25" customHeight="1" x14ac:dyDescent="0.25">
      <c r="A32" s="86" t="s">
        <v>5</v>
      </c>
      <c r="B32" s="101">
        <v>226</v>
      </c>
      <c r="C32" s="28">
        <v>112</v>
      </c>
      <c r="D32" s="106">
        <f>SUM(F32:F39)</f>
        <v>347100</v>
      </c>
      <c r="E32" s="60" t="s">
        <v>68</v>
      </c>
      <c r="F32" s="14">
        <f>275000+15600</f>
        <v>290600</v>
      </c>
    </row>
    <row r="33" spans="1:6" s="8" customFormat="1" x14ac:dyDescent="0.25">
      <c r="A33" s="92"/>
      <c r="B33" s="105"/>
      <c r="C33" s="90">
        <v>244</v>
      </c>
      <c r="D33" s="107"/>
      <c r="E33" s="70" t="s">
        <v>15</v>
      </c>
      <c r="F33" s="26">
        <v>25000</v>
      </c>
    </row>
    <row r="34" spans="1:6" s="8" customFormat="1" x14ac:dyDescent="0.25">
      <c r="A34" s="92"/>
      <c r="B34" s="105"/>
      <c r="C34" s="91"/>
      <c r="D34" s="107"/>
      <c r="E34" s="70" t="s">
        <v>22</v>
      </c>
      <c r="F34" s="26">
        <v>0</v>
      </c>
    </row>
    <row r="35" spans="1:6" s="8" customFormat="1" x14ac:dyDescent="0.25">
      <c r="A35" s="92"/>
      <c r="B35" s="105"/>
      <c r="C35" s="91"/>
      <c r="D35" s="107"/>
      <c r="E35" s="70" t="s">
        <v>44</v>
      </c>
      <c r="F35" s="26"/>
    </row>
    <row r="36" spans="1:6" s="8" customFormat="1" x14ac:dyDescent="0.25">
      <c r="A36" s="92"/>
      <c r="B36" s="105"/>
      <c r="C36" s="91"/>
      <c r="D36" s="107"/>
      <c r="E36" s="70" t="s">
        <v>17</v>
      </c>
      <c r="F36" s="26">
        <v>16500</v>
      </c>
    </row>
    <row r="37" spans="1:6" s="8" customFormat="1" x14ac:dyDescent="0.25">
      <c r="A37" s="92"/>
      <c r="B37" s="105"/>
      <c r="C37" s="91"/>
      <c r="D37" s="107"/>
      <c r="E37" s="70" t="s">
        <v>72</v>
      </c>
      <c r="F37" s="26">
        <v>15000</v>
      </c>
    </row>
    <row r="38" spans="1:6" s="8" customFormat="1" x14ac:dyDescent="0.25">
      <c r="A38" s="92"/>
      <c r="B38" s="105"/>
      <c r="C38" s="91"/>
      <c r="D38" s="107"/>
      <c r="E38" s="71" t="s">
        <v>18</v>
      </c>
      <c r="F38" s="26"/>
    </row>
    <row r="39" spans="1:6" s="8" customFormat="1" ht="18.75" customHeight="1" thickBot="1" x14ac:dyDescent="0.3">
      <c r="A39" s="92"/>
      <c r="B39" s="105"/>
      <c r="C39" s="91"/>
      <c r="D39" s="107"/>
      <c r="E39" s="62" t="s">
        <v>78</v>
      </c>
      <c r="F39" s="26"/>
    </row>
    <row r="40" spans="1:6" s="8" customFormat="1" ht="18" customHeight="1" thickBot="1" x14ac:dyDescent="0.3">
      <c r="A40" s="22" t="s">
        <v>48</v>
      </c>
      <c r="B40" s="55">
        <v>227</v>
      </c>
      <c r="C40" s="1"/>
      <c r="D40" s="23">
        <f>F40</f>
        <v>0</v>
      </c>
      <c r="E40" s="31" t="s">
        <v>49</v>
      </c>
      <c r="F40" s="24"/>
    </row>
    <row r="41" spans="1:6" s="8" customFormat="1" ht="30" customHeight="1" thickBot="1" x14ac:dyDescent="0.3">
      <c r="A41" s="22" t="s">
        <v>43</v>
      </c>
      <c r="B41" s="55">
        <v>266</v>
      </c>
      <c r="C41" s="74">
        <v>112</v>
      </c>
      <c r="D41" s="23">
        <f>F41</f>
        <v>2340</v>
      </c>
      <c r="E41" s="31" t="s">
        <v>24</v>
      </c>
      <c r="F41" s="24">
        <v>2340</v>
      </c>
    </row>
    <row r="42" spans="1:6" s="8" customFormat="1" x14ac:dyDescent="0.25">
      <c r="A42" s="86" t="s">
        <v>56</v>
      </c>
      <c r="B42" s="101">
        <v>291</v>
      </c>
      <c r="C42" s="28">
        <v>851</v>
      </c>
      <c r="D42" s="103">
        <f>F42+F43</f>
        <v>2758348</v>
      </c>
      <c r="E42" s="12" t="s">
        <v>23</v>
      </c>
      <c r="F42" s="80">
        <v>2758348</v>
      </c>
    </row>
    <row r="43" spans="1:6" s="8" customFormat="1" ht="15.75" thickBot="1" x14ac:dyDescent="0.3">
      <c r="A43" s="87"/>
      <c r="B43" s="102"/>
      <c r="C43" s="29">
        <v>852</v>
      </c>
      <c r="D43" s="104"/>
      <c r="E43" s="62" t="s">
        <v>39</v>
      </c>
      <c r="F43" s="15">
        <v>0</v>
      </c>
    </row>
    <row r="44" spans="1:6" s="8" customFormat="1" x14ac:dyDescent="0.25">
      <c r="A44" s="86" t="s">
        <v>8</v>
      </c>
      <c r="B44" s="93">
        <v>310</v>
      </c>
      <c r="C44" s="91">
        <v>244</v>
      </c>
      <c r="D44" s="96">
        <f>F44+F45+F46+F47+F48</f>
        <v>0</v>
      </c>
      <c r="E44" s="12" t="s">
        <v>59</v>
      </c>
      <c r="F44" s="80">
        <v>0</v>
      </c>
    </row>
    <row r="45" spans="1:6" s="8" customFormat="1" x14ac:dyDescent="0.25">
      <c r="A45" s="92"/>
      <c r="B45" s="94"/>
      <c r="C45" s="91"/>
      <c r="D45" s="97"/>
      <c r="E45" s="77" t="s">
        <v>60</v>
      </c>
      <c r="F45" s="21"/>
    </row>
    <row r="46" spans="1:6" s="8" customFormat="1" x14ac:dyDescent="0.25">
      <c r="A46" s="92"/>
      <c r="B46" s="94"/>
      <c r="C46" s="91"/>
      <c r="D46" s="97"/>
      <c r="E46" s="61" t="s">
        <v>61</v>
      </c>
      <c r="F46" s="21"/>
    </row>
    <row r="47" spans="1:6" s="8" customFormat="1" x14ac:dyDescent="0.25">
      <c r="A47" s="92"/>
      <c r="B47" s="94"/>
      <c r="C47" s="91"/>
      <c r="D47" s="97"/>
      <c r="E47" s="77" t="s">
        <v>62</v>
      </c>
      <c r="F47" s="20"/>
    </row>
    <row r="48" spans="1:6" s="8" customFormat="1" ht="15.75" thickBot="1" x14ac:dyDescent="0.3">
      <c r="A48" s="87"/>
      <c r="B48" s="98"/>
      <c r="C48" s="99"/>
      <c r="D48" s="100"/>
      <c r="E48" s="62" t="s">
        <v>63</v>
      </c>
      <c r="F48" s="15"/>
    </row>
    <row r="49" spans="1:6" s="8" customFormat="1" ht="15" customHeight="1" x14ac:dyDescent="0.25">
      <c r="A49" s="86" t="s">
        <v>66</v>
      </c>
      <c r="B49" s="93">
        <v>341</v>
      </c>
      <c r="C49" s="95">
        <v>244</v>
      </c>
      <c r="D49" s="96">
        <f>SUM(F49:F50)</f>
        <v>11184</v>
      </c>
      <c r="E49" s="86" t="s">
        <v>71</v>
      </c>
      <c r="F49" s="88">
        <v>11184</v>
      </c>
    </row>
    <row r="50" spans="1:6" s="8" customFormat="1" ht="15.75" thickBot="1" x14ac:dyDescent="0.3">
      <c r="A50" s="92"/>
      <c r="B50" s="94"/>
      <c r="C50" s="91"/>
      <c r="D50" s="97"/>
      <c r="E50" s="87"/>
      <c r="F50" s="89"/>
    </row>
    <row r="51" spans="1:6" s="8" customFormat="1" ht="30.75" customHeight="1" thickBot="1" x14ac:dyDescent="0.3">
      <c r="A51" s="30" t="s">
        <v>64</v>
      </c>
      <c r="B51" s="42">
        <v>342</v>
      </c>
      <c r="C51" s="9">
        <v>244</v>
      </c>
      <c r="D51" s="23">
        <f>F51</f>
        <v>0</v>
      </c>
      <c r="E51" s="31" t="s">
        <v>69</v>
      </c>
      <c r="F51" s="24">
        <v>0</v>
      </c>
    </row>
    <row r="52" spans="1:6" s="8" customFormat="1" ht="27.75" customHeight="1" thickBot="1" x14ac:dyDescent="0.3">
      <c r="A52" s="16" t="s">
        <v>57</v>
      </c>
      <c r="B52" s="73">
        <v>343</v>
      </c>
      <c r="C52" s="17">
        <v>244</v>
      </c>
      <c r="D52" s="76">
        <f>F52</f>
        <v>0</v>
      </c>
      <c r="E52" s="18" t="s">
        <v>65</v>
      </c>
      <c r="F52" s="19">
        <v>0</v>
      </c>
    </row>
    <row r="53" spans="1:6" s="8" customFormat="1" ht="20.25" customHeight="1" thickBot="1" x14ac:dyDescent="0.3">
      <c r="A53" s="32" t="s">
        <v>12</v>
      </c>
      <c r="B53" s="42"/>
      <c r="C53" s="9"/>
      <c r="D53" s="23">
        <f>D6+D7+D8+D9+D10+D15+D16+D19+D32+D40+D41+D42+D44+D49+D51+D52</f>
        <v>3512130</v>
      </c>
      <c r="E53" s="9"/>
      <c r="F53" s="33">
        <f>SUM(F6:F52)</f>
        <v>3512130</v>
      </c>
    </row>
  </sheetData>
  <mergeCells count="30">
    <mergeCell ref="D32:D39"/>
    <mergeCell ref="A2:F2"/>
    <mergeCell ref="A10:A14"/>
    <mergeCell ref="B10:B14"/>
    <mergeCell ref="C10:C14"/>
    <mergeCell ref="D10:D14"/>
    <mergeCell ref="A16:A18"/>
    <mergeCell ref="B16:B18"/>
    <mergeCell ref="C16:C18"/>
    <mergeCell ref="D16:D18"/>
    <mergeCell ref="A19:A31"/>
    <mergeCell ref="B19:B31"/>
    <mergeCell ref="C19:C31"/>
    <mergeCell ref="D19:D31"/>
    <mergeCell ref="E49:E50"/>
    <mergeCell ref="F49:F50"/>
    <mergeCell ref="C33:C39"/>
    <mergeCell ref="A49:A50"/>
    <mergeCell ref="B49:B50"/>
    <mergeCell ref="C49:C50"/>
    <mergeCell ref="D49:D50"/>
    <mergeCell ref="B44:B48"/>
    <mergeCell ref="C44:C48"/>
    <mergeCell ref="A44:A48"/>
    <mergeCell ref="D44:D48"/>
    <mergeCell ref="A42:A43"/>
    <mergeCell ref="B42:B43"/>
    <mergeCell ref="D42:D43"/>
    <mergeCell ref="A32:A39"/>
    <mergeCell ref="B32:B39"/>
  </mergeCells>
  <pageMargins left="0.9055118110236221" right="0" top="0.15748031496062992" bottom="0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65"/>
  <sheetViews>
    <sheetView tabSelected="1" topLeftCell="A4" zoomScaleNormal="100" workbookViewId="0">
      <selection activeCell="K28" sqref="K28"/>
    </sheetView>
  </sheetViews>
  <sheetFormatPr defaultRowHeight="15" x14ac:dyDescent="0.25"/>
  <cols>
    <col min="1" max="1" width="45.140625" style="5" customWidth="1"/>
    <col min="2" max="3" width="7.42578125" style="5" customWidth="1"/>
    <col min="4" max="4" width="14.140625" style="5" customWidth="1"/>
    <col min="5" max="5" width="69" style="5" customWidth="1"/>
    <col min="6" max="6" width="11.85546875" style="5" customWidth="1"/>
    <col min="7" max="16384" width="9.140625" style="5"/>
  </cols>
  <sheetData>
    <row r="2" spans="1:6" ht="20.25" x14ac:dyDescent="0.25">
      <c r="A2" s="113" t="s">
        <v>85</v>
      </c>
      <c r="B2" s="113"/>
      <c r="C2" s="113"/>
      <c r="D2" s="113"/>
      <c r="E2" s="113"/>
      <c r="F2" s="113"/>
    </row>
    <row r="3" spans="1:6" ht="15.75" thickBot="1" x14ac:dyDescent="0.3">
      <c r="A3" s="6"/>
      <c r="B3" s="6"/>
      <c r="C3" s="6"/>
      <c r="D3" s="6"/>
      <c r="E3" s="6"/>
    </row>
    <row r="4" spans="1:6" s="8" customFormat="1" ht="26.25" customHeight="1" thickBot="1" x14ac:dyDescent="0.3">
      <c r="A4" s="55" t="s">
        <v>1</v>
      </c>
      <c r="B4" s="42" t="s">
        <v>2</v>
      </c>
      <c r="C4" s="45" t="s">
        <v>67</v>
      </c>
      <c r="D4" s="42" t="s">
        <v>13</v>
      </c>
      <c r="E4" s="45" t="s">
        <v>10</v>
      </c>
      <c r="F4" s="42" t="s">
        <v>14</v>
      </c>
    </row>
    <row r="5" spans="1:6" s="8" customFormat="1" ht="15.75" thickBot="1" x14ac:dyDescent="0.3">
      <c r="A5" s="65">
        <v>1</v>
      </c>
      <c r="B5" s="66">
        <v>2</v>
      </c>
      <c r="C5" s="67">
        <v>3</v>
      </c>
      <c r="D5" s="66">
        <v>4</v>
      </c>
      <c r="E5" s="68">
        <v>5</v>
      </c>
      <c r="F5" s="69">
        <v>6</v>
      </c>
    </row>
    <row r="6" spans="1:6" s="8" customFormat="1" ht="30" customHeight="1" thickBot="1" x14ac:dyDescent="0.3">
      <c r="A6" s="30" t="s">
        <v>41</v>
      </c>
      <c r="B6" s="42">
        <v>214</v>
      </c>
      <c r="C6" s="9">
        <v>112</v>
      </c>
      <c r="D6" s="23">
        <f>F6</f>
        <v>127500</v>
      </c>
      <c r="E6" s="53" t="s">
        <v>16</v>
      </c>
      <c r="F6" s="24">
        <v>127500</v>
      </c>
    </row>
    <row r="7" spans="1:6" s="8" customFormat="1" ht="31.5" customHeight="1" thickBot="1" x14ac:dyDescent="0.3">
      <c r="A7" s="30" t="s">
        <v>41</v>
      </c>
      <c r="B7" s="42">
        <v>226</v>
      </c>
      <c r="C7" s="9">
        <v>112</v>
      </c>
      <c r="D7" s="23">
        <f>F7</f>
        <v>18000</v>
      </c>
      <c r="E7" s="31" t="s">
        <v>68</v>
      </c>
      <c r="F7" s="24">
        <v>18000</v>
      </c>
    </row>
    <row r="8" spans="1:6" s="8" customFormat="1" ht="39.75" customHeight="1" thickBot="1" x14ac:dyDescent="0.3">
      <c r="A8" s="22" t="s">
        <v>43</v>
      </c>
      <c r="B8" s="55">
        <v>266</v>
      </c>
      <c r="C8" s="1">
        <v>112</v>
      </c>
      <c r="D8" s="23">
        <f>F8</f>
        <v>0</v>
      </c>
      <c r="E8" s="31" t="s">
        <v>24</v>
      </c>
      <c r="F8" s="24">
        <v>0</v>
      </c>
    </row>
    <row r="9" spans="1:6" s="8" customFormat="1" hidden="1" x14ac:dyDescent="0.25">
      <c r="A9" s="86" t="s">
        <v>6</v>
      </c>
      <c r="B9" s="93">
        <v>221</v>
      </c>
      <c r="C9" s="95">
        <v>244</v>
      </c>
      <c r="D9" s="96">
        <f>F12+F13+F14+F15+F16</f>
        <v>34400</v>
      </c>
      <c r="E9" s="25" t="s">
        <v>28</v>
      </c>
      <c r="F9" s="14"/>
    </row>
    <row r="10" spans="1:6" s="8" customFormat="1" hidden="1" x14ac:dyDescent="0.25">
      <c r="A10" s="92"/>
      <c r="B10" s="94"/>
      <c r="C10" s="91"/>
      <c r="D10" s="97"/>
      <c r="E10" s="3" t="s">
        <v>33</v>
      </c>
      <c r="F10" s="20"/>
    </row>
    <row r="11" spans="1:6" s="8" customFormat="1" ht="15.75" hidden="1" thickBot="1" x14ac:dyDescent="0.3">
      <c r="A11" s="92"/>
      <c r="B11" s="94"/>
      <c r="C11" s="91"/>
      <c r="D11" s="97"/>
      <c r="E11" s="3" t="s">
        <v>29</v>
      </c>
      <c r="F11" s="20"/>
    </row>
    <row r="12" spans="1:6" s="8" customFormat="1" x14ac:dyDescent="0.25">
      <c r="A12" s="92"/>
      <c r="B12" s="94"/>
      <c r="C12" s="91"/>
      <c r="D12" s="97"/>
      <c r="E12" s="2" t="s">
        <v>74</v>
      </c>
      <c r="F12" s="14">
        <v>0</v>
      </c>
    </row>
    <row r="13" spans="1:6" s="8" customFormat="1" x14ac:dyDescent="0.25">
      <c r="A13" s="92"/>
      <c r="B13" s="94"/>
      <c r="C13" s="91"/>
      <c r="D13" s="97"/>
      <c r="E13" s="3" t="s">
        <v>27</v>
      </c>
      <c r="F13" s="20">
        <v>12000</v>
      </c>
    </row>
    <row r="14" spans="1:6" s="8" customFormat="1" x14ac:dyDescent="0.25">
      <c r="A14" s="92"/>
      <c r="B14" s="94"/>
      <c r="C14" s="91"/>
      <c r="D14" s="97"/>
      <c r="E14" s="3" t="s">
        <v>30</v>
      </c>
      <c r="F14" s="20">
        <v>20400</v>
      </c>
    </row>
    <row r="15" spans="1:6" s="8" customFormat="1" x14ac:dyDescent="0.25">
      <c r="A15" s="92"/>
      <c r="B15" s="94"/>
      <c r="C15" s="91"/>
      <c r="D15" s="97"/>
      <c r="E15" s="4" t="s">
        <v>75</v>
      </c>
      <c r="F15" s="21">
        <v>0</v>
      </c>
    </row>
    <row r="16" spans="1:6" s="8" customFormat="1" ht="15.75" thickBot="1" x14ac:dyDescent="0.3">
      <c r="A16" s="92"/>
      <c r="B16" s="94"/>
      <c r="C16" s="91"/>
      <c r="D16" s="97"/>
      <c r="E16" s="4" t="s">
        <v>29</v>
      </c>
      <c r="F16" s="21">
        <v>2000</v>
      </c>
    </row>
    <row r="17" spans="1:6" s="8" customFormat="1" ht="16.5" hidden="1" customHeight="1" thickBot="1" x14ac:dyDescent="0.3">
      <c r="A17" s="22" t="s">
        <v>4</v>
      </c>
      <c r="B17" s="42">
        <v>222</v>
      </c>
      <c r="C17" s="1">
        <v>1000</v>
      </c>
      <c r="D17" s="23">
        <f>F17</f>
        <v>0</v>
      </c>
      <c r="E17" s="53" t="s">
        <v>9</v>
      </c>
      <c r="F17" s="24"/>
    </row>
    <row r="18" spans="1:6" s="8" customFormat="1" x14ac:dyDescent="0.25">
      <c r="A18" s="86" t="s">
        <v>11</v>
      </c>
      <c r="B18" s="93">
        <v>223</v>
      </c>
      <c r="C18" s="95">
        <v>244</v>
      </c>
      <c r="D18" s="96">
        <f>F18+F19+F20</f>
        <v>1571589</v>
      </c>
      <c r="E18" s="2" t="s">
        <v>19</v>
      </c>
      <c r="F18" s="14">
        <v>408508</v>
      </c>
    </row>
    <row r="19" spans="1:6" s="8" customFormat="1" x14ac:dyDescent="0.25">
      <c r="A19" s="92"/>
      <c r="B19" s="94"/>
      <c r="C19" s="91"/>
      <c r="D19" s="97"/>
      <c r="E19" s="4" t="s">
        <v>20</v>
      </c>
      <c r="F19" s="20">
        <v>544800</v>
      </c>
    </row>
    <row r="20" spans="1:6" s="8" customFormat="1" ht="15.75" thickBot="1" x14ac:dyDescent="0.3">
      <c r="A20" s="87"/>
      <c r="B20" s="98"/>
      <c r="C20" s="99"/>
      <c r="D20" s="100"/>
      <c r="E20" s="83" t="s">
        <v>21</v>
      </c>
      <c r="F20" s="15">
        <v>618281</v>
      </c>
    </row>
    <row r="21" spans="1:6" s="8" customFormat="1" hidden="1" x14ac:dyDescent="0.25">
      <c r="A21" s="86" t="s">
        <v>7</v>
      </c>
      <c r="B21" s="93">
        <v>225</v>
      </c>
      <c r="C21" s="95">
        <v>244</v>
      </c>
      <c r="D21" s="109">
        <f>SUM(F22:F29)</f>
        <v>79600</v>
      </c>
      <c r="E21" s="60" t="s">
        <v>40</v>
      </c>
      <c r="F21" s="52"/>
    </row>
    <row r="22" spans="1:6" s="8" customFormat="1" x14ac:dyDescent="0.25">
      <c r="A22" s="92"/>
      <c r="B22" s="94"/>
      <c r="C22" s="91"/>
      <c r="D22" s="110"/>
      <c r="E22" s="90"/>
      <c r="F22" s="114">
        <v>79600</v>
      </c>
    </row>
    <row r="23" spans="1:6" s="8" customFormat="1" x14ac:dyDescent="0.25">
      <c r="A23" s="92"/>
      <c r="B23" s="94"/>
      <c r="C23" s="91"/>
      <c r="D23" s="110"/>
      <c r="E23" s="91"/>
      <c r="F23" s="115"/>
    </row>
    <row r="24" spans="1:6" s="8" customFormat="1" ht="15" hidden="1" customHeight="1" x14ac:dyDescent="0.25">
      <c r="A24" s="92"/>
      <c r="B24" s="94"/>
      <c r="C24" s="91"/>
      <c r="D24" s="110"/>
      <c r="E24" s="91"/>
      <c r="F24" s="115"/>
    </row>
    <row r="25" spans="1:6" s="8" customFormat="1" ht="15" hidden="1" customHeight="1" x14ac:dyDescent="0.25">
      <c r="A25" s="92"/>
      <c r="B25" s="94"/>
      <c r="C25" s="91"/>
      <c r="D25" s="110"/>
      <c r="E25" s="91"/>
      <c r="F25" s="115"/>
    </row>
    <row r="26" spans="1:6" s="8" customFormat="1" ht="15" hidden="1" customHeight="1" x14ac:dyDescent="0.25">
      <c r="A26" s="92"/>
      <c r="B26" s="94"/>
      <c r="C26" s="91"/>
      <c r="D26" s="110"/>
      <c r="E26" s="91"/>
      <c r="F26" s="115"/>
    </row>
    <row r="27" spans="1:6" s="8" customFormat="1" ht="1.5" customHeight="1" thickBot="1" x14ac:dyDescent="0.3">
      <c r="A27" s="92"/>
      <c r="B27" s="94"/>
      <c r="C27" s="91"/>
      <c r="D27" s="110"/>
      <c r="E27" s="91"/>
      <c r="F27" s="115"/>
    </row>
    <row r="28" spans="1:6" s="8" customFormat="1" ht="30.75" hidden="1" customHeight="1" thickBot="1" x14ac:dyDescent="0.3">
      <c r="A28" s="92"/>
      <c r="B28" s="94"/>
      <c r="C28" s="91"/>
      <c r="D28" s="110"/>
      <c r="E28" s="91"/>
      <c r="F28" s="115"/>
    </row>
    <row r="29" spans="1:6" s="8" customFormat="1" ht="28.5" hidden="1" customHeight="1" thickBot="1" x14ac:dyDescent="0.3">
      <c r="A29" s="92"/>
      <c r="B29" s="94"/>
      <c r="C29" s="91"/>
      <c r="D29" s="110"/>
      <c r="E29" s="117"/>
      <c r="F29" s="116"/>
    </row>
    <row r="30" spans="1:6" s="8" customFormat="1" ht="21" hidden="1" customHeight="1" x14ac:dyDescent="0.25">
      <c r="A30" s="92"/>
      <c r="B30" s="94"/>
      <c r="C30" s="91"/>
      <c r="D30" s="110"/>
      <c r="E30" s="61" t="s">
        <v>35</v>
      </c>
      <c r="F30" s="36"/>
    </row>
    <row r="31" spans="1:6" s="8" customFormat="1" ht="21" hidden="1" customHeight="1" x14ac:dyDescent="0.25">
      <c r="A31" s="92"/>
      <c r="B31" s="94"/>
      <c r="C31" s="91"/>
      <c r="D31" s="110"/>
      <c r="E31" s="61" t="s">
        <v>34</v>
      </c>
      <c r="F31" s="36"/>
    </row>
    <row r="32" spans="1:6" s="8" customFormat="1" ht="21" hidden="1" customHeight="1" x14ac:dyDescent="0.25">
      <c r="A32" s="92"/>
      <c r="B32" s="94"/>
      <c r="C32" s="91"/>
      <c r="D32" s="110"/>
      <c r="E32" s="61" t="s">
        <v>51</v>
      </c>
      <c r="F32" s="36"/>
    </row>
    <row r="33" spans="1:6" s="8" customFormat="1" hidden="1" x14ac:dyDescent="0.25">
      <c r="A33" s="92"/>
      <c r="B33" s="94"/>
      <c r="C33" s="91"/>
      <c r="D33" s="110"/>
      <c r="E33" s="61" t="s">
        <v>38</v>
      </c>
      <c r="F33" s="36"/>
    </row>
    <row r="34" spans="1:6" s="8" customFormat="1" hidden="1" x14ac:dyDescent="0.25">
      <c r="A34" s="92"/>
      <c r="B34" s="94"/>
      <c r="C34" s="91"/>
      <c r="D34" s="110"/>
      <c r="E34" s="61" t="s">
        <v>52</v>
      </c>
      <c r="F34" s="36"/>
    </row>
    <row r="35" spans="1:6" s="8" customFormat="1" hidden="1" x14ac:dyDescent="0.25">
      <c r="A35" s="92"/>
      <c r="B35" s="94"/>
      <c r="C35" s="91"/>
      <c r="D35" s="110"/>
      <c r="E35" s="61" t="s">
        <v>53</v>
      </c>
      <c r="F35" s="36"/>
    </row>
    <row r="36" spans="1:6" s="8" customFormat="1" hidden="1" x14ac:dyDescent="0.25">
      <c r="A36" s="92"/>
      <c r="B36" s="94"/>
      <c r="C36" s="91"/>
      <c r="D36" s="110"/>
      <c r="E36" s="61" t="s">
        <v>26</v>
      </c>
      <c r="F36" s="36"/>
    </row>
    <row r="37" spans="1:6" s="8" customFormat="1" hidden="1" x14ac:dyDescent="0.25">
      <c r="A37" s="92"/>
      <c r="B37" s="94"/>
      <c r="C37" s="91"/>
      <c r="D37" s="110"/>
      <c r="E37" s="61" t="s">
        <v>31</v>
      </c>
      <c r="F37" s="36"/>
    </row>
    <row r="38" spans="1:6" s="8" customFormat="1" ht="15.75" hidden="1" thickBot="1" x14ac:dyDescent="0.3">
      <c r="A38" s="92"/>
      <c r="B38" s="94"/>
      <c r="C38" s="91"/>
      <c r="D38" s="110"/>
      <c r="E38" s="62" t="s">
        <v>54</v>
      </c>
      <c r="F38" s="51"/>
    </row>
    <row r="39" spans="1:6" s="8" customFormat="1" ht="15.75" hidden="1" thickBot="1" x14ac:dyDescent="0.3">
      <c r="A39" s="87"/>
      <c r="B39" s="98"/>
      <c r="C39" s="99"/>
      <c r="D39" s="112"/>
      <c r="E39" s="84" t="s">
        <v>55</v>
      </c>
      <c r="F39" s="39"/>
    </row>
    <row r="40" spans="1:6" s="8" customFormat="1" x14ac:dyDescent="0.25">
      <c r="A40" s="86" t="s">
        <v>5</v>
      </c>
      <c r="B40" s="101">
        <v>226</v>
      </c>
      <c r="C40" s="28">
        <v>244</v>
      </c>
      <c r="D40" s="106">
        <f>SUM(F40:F45)</f>
        <v>115000</v>
      </c>
      <c r="E40" s="48" t="s">
        <v>15</v>
      </c>
      <c r="F40" s="14">
        <v>87000</v>
      </c>
    </row>
    <row r="41" spans="1:6" s="8" customFormat="1" x14ac:dyDescent="0.25">
      <c r="A41" s="92"/>
      <c r="B41" s="105"/>
      <c r="C41" s="49">
        <v>112</v>
      </c>
      <c r="D41" s="107"/>
      <c r="E41" s="48" t="s">
        <v>58</v>
      </c>
      <c r="F41" s="26">
        <v>0</v>
      </c>
    </row>
    <row r="42" spans="1:6" s="8" customFormat="1" x14ac:dyDescent="0.25">
      <c r="A42" s="92"/>
      <c r="B42" s="105"/>
      <c r="C42" s="44">
        <v>244</v>
      </c>
      <c r="D42" s="107"/>
      <c r="E42" s="48" t="s">
        <v>22</v>
      </c>
      <c r="F42" s="26">
        <v>7000</v>
      </c>
    </row>
    <row r="43" spans="1:6" s="8" customFormat="1" x14ac:dyDescent="0.25">
      <c r="A43" s="92"/>
      <c r="B43" s="105"/>
      <c r="C43" s="44">
        <v>244</v>
      </c>
      <c r="D43" s="107"/>
      <c r="E43" s="48" t="s">
        <v>50</v>
      </c>
      <c r="F43" s="26">
        <v>0</v>
      </c>
    </row>
    <row r="44" spans="1:6" s="8" customFormat="1" x14ac:dyDescent="0.25">
      <c r="A44" s="92"/>
      <c r="B44" s="105"/>
      <c r="C44" s="44">
        <v>244</v>
      </c>
      <c r="D44" s="107"/>
      <c r="E44" s="48" t="s">
        <v>17</v>
      </c>
      <c r="F44" s="26">
        <v>6000</v>
      </c>
    </row>
    <row r="45" spans="1:6" s="8" customFormat="1" ht="15.75" thickBot="1" x14ac:dyDescent="0.3">
      <c r="A45" s="92"/>
      <c r="B45" s="105"/>
      <c r="C45" s="44">
        <v>244</v>
      </c>
      <c r="D45" s="107"/>
      <c r="E45" s="48" t="s">
        <v>18</v>
      </c>
      <c r="F45" s="26">
        <v>15000</v>
      </c>
    </row>
    <row r="46" spans="1:6" s="8" customFormat="1" hidden="1" x14ac:dyDescent="0.25">
      <c r="A46" s="92"/>
      <c r="B46" s="105"/>
      <c r="C46" s="44">
        <v>244</v>
      </c>
      <c r="D46" s="107"/>
      <c r="E46" s="50" t="s">
        <v>50</v>
      </c>
      <c r="F46" s="26"/>
    </row>
    <row r="47" spans="1:6" s="8" customFormat="1" hidden="1" x14ac:dyDescent="0.25">
      <c r="A47" s="92"/>
      <c r="B47" s="105"/>
      <c r="C47" s="44">
        <v>244</v>
      </c>
      <c r="D47" s="107"/>
      <c r="E47" s="50" t="s">
        <v>45</v>
      </c>
      <c r="F47" s="21"/>
    </row>
    <row r="48" spans="1:6" s="8" customFormat="1" ht="15.75" hidden="1" customHeight="1" x14ac:dyDescent="0.25">
      <c r="A48" s="92"/>
      <c r="B48" s="105"/>
      <c r="C48" s="44">
        <v>244</v>
      </c>
      <c r="D48" s="107"/>
      <c r="E48" s="7" t="s">
        <v>46</v>
      </c>
      <c r="F48" s="20"/>
    </row>
    <row r="49" spans="1:6" s="8" customFormat="1" ht="16.5" hidden="1" customHeight="1" thickBot="1" x14ac:dyDescent="0.3">
      <c r="A49" s="87"/>
      <c r="B49" s="102"/>
      <c r="C49" s="29">
        <v>244</v>
      </c>
      <c r="D49" s="111"/>
      <c r="E49" s="37" t="s">
        <v>47</v>
      </c>
      <c r="F49" s="38"/>
    </row>
    <row r="50" spans="1:6" s="8" customFormat="1" ht="18" hidden="1" customHeight="1" thickBot="1" x14ac:dyDescent="0.3">
      <c r="A50" s="22" t="s">
        <v>48</v>
      </c>
      <c r="B50" s="55">
        <v>227</v>
      </c>
      <c r="C50" s="64">
        <v>1000</v>
      </c>
      <c r="D50" s="23">
        <f>F50</f>
        <v>0</v>
      </c>
      <c r="E50" s="31" t="s">
        <v>49</v>
      </c>
      <c r="F50" s="24"/>
    </row>
    <row r="51" spans="1:6" s="8" customFormat="1" ht="30" hidden="1" customHeight="1" thickBot="1" x14ac:dyDescent="0.3">
      <c r="A51" s="22" t="s">
        <v>43</v>
      </c>
      <c r="B51" s="55">
        <v>266</v>
      </c>
      <c r="C51" s="63">
        <v>112</v>
      </c>
      <c r="D51" s="23">
        <f>F51</f>
        <v>0</v>
      </c>
      <c r="E51" s="31" t="s">
        <v>24</v>
      </c>
      <c r="F51" s="24">
        <v>0</v>
      </c>
    </row>
    <row r="52" spans="1:6" s="8" customFormat="1" ht="15.75" thickBot="1" x14ac:dyDescent="0.3">
      <c r="A52" s="86" t="s">
        <v>56</v>
      </c>
      <c r="B52" s="101">
        <v>291</v>
      </c>
      <c r="C52" s="1">
        <v>851</v>
      </c>
      <c r="D52" s="103">
        <f>F52+F53</f>
        <v>32076</v>
      </c>
      <c r="E52" s="2" t="s">
        <v>23</v>
      </c>
      <c r="F52" s="13">
        <v>32076</v>
      </c>
    </row>
    <row r="53" spans="1:6" s="8" customFormat="1" ht="15.75" hidden="1" thickBot="1" x14ac:dyDescent="0.3">
      <c r="A53" s="87"/>
      <c r="B53" s="102"/>
      <c r="C53" s="64">
        <v>852</v>
      </c>
      <c r="D53" s="104"/>
      <c r="E53" s="12" t="s">
        <v>39</v>
      </c>
      <c r="F53" s="13"/>
    </row>
    <row r="54" spans="1:6" s="8" customFormat="1" ht="15.75" thickBot="1" x14ac:dyDescent="0.3">
      <c r="A54" s="86" t="s">
        <v>8</v>
      </c>
      <c r="B54" s="93">
        <v>310</v>
      </c>
      <c r="C54" s="91">
        <v>244</v>
      </c>
      <c r="D54" s="96">
        <f>F54+F55+F56+F57+F58</f>
        <v>0</v>
      </c>
      <c r="E54" s="22" t="s">
        <v>59</v>
      </c>
      <c r="F54" s="13">
        <v>0</v>
      </c>
    </row>
    <row r="55" spans="1:6" s="8" customFormat="1" ht="24" hidden="1" customHeight="1" thickBot="1" x14ac:dyDescent="0.3">
      <c r="A55" s="92"/>
      <c r="B55" s="94"/>
      <c r="C55" s="91"/>
      <c r="D55" s="97"/>
      <c r="E55" s="12" t="s">
        <v>60</v>
      </c>
      <c r="F55" s="13"/>
    </row>
    <row r="56" spans="1:6" s="8" customFormat="1" ht="15.75" hidden="1" thickBot="1" x14ac:dyDescent="0.3">
      <c r="A56" s="92"/>
      <c r="B56" s="94"/>
      <c r="C56" s="91"/>
      <c r="D56" s="97"/>
      <c r="E56" s="12" t="s">
        <v>61</v>
      </c>
      <c r="F56" s="13"/>
    </row>
    <row r="57" spans="1:6" s="8" customFormat="1" ht="15.75" hidden="1" thickBot="1" x14ac:dyDescent="0.3">
      <c r="A57" s="92"/>
      <c r="B57" s="94"/>
      <c r="C57" s="91"/>
      <c r="D57" s="97"/>
      <c r="E57" s="12" t="s">
        <v>62</v>
      </c>
      <c r="F57" s="13"/>
    </row>
    <row r="58" spans="1:6" s="8" customFormat="1" ht="15.75" hidden="1" thickBot="1" x14ac:dyDescent="0.3">
      <c r="A58" s="87"/>
      <c r="B58" s="98"/>
      <c r="C58" s="99"/>
      <c r="D58" s="100"/>
      <c r="E58" s="31" t="s">
        <v>63</v>
      </c>
      <c r="F58" s="24"/>
    </row>
    <row r="59" spans="1:6" s="8" customFormat="1" ht="26.25" customHeight="1" thickBot="1" x14ac:dyDescent="0.3">
      <c r="A59" s="86" t="s">
        <v>66</v>
      </c>
      <c r="B59" s="93">
        <v>341</v>
      </c>
      <c r="C59" s="95">
        <v>244</v>
      </c>
      <c r="D59" s="96">
        <f>SUM(F59:F60)</f>
        <v>12003</v>
      </c>
      <c r="E59" s="54" t="s">
        <v>71</v>
      </c>
      <c r="F59" s="13">
        <v>12003</v>
      </c>
    </row>
    <row r="60" spans="1:6" s="8" customFormat="1" ht="20.25" hidden="1" customHeight="1" thickBot="1" x14ac:dyDescent="0.3">
      <c r="A60" s="92"/>
      <c r="B60" s="94"/>
      <c r="C60" s="91"/>
      <c r="D60" s="97"/>
      <c r="E60" s="54" t="s">
        <v>32</v>
      </c>
      <c r="F60" s="20"/>
    </row>
    <row r="61" spans="1:6" s="8" customFormat="1" ht="26.25" thickBot="1" x14ac:dyDescent="0.3">
      <c r="A61" s="30" t="s">
        <v>64</v>
      </c>
      <c r="B61" s="42">
        <v>342</v>
      </c>
      <c r="C61" s="9">
        <v>244</v>
      </c>
      <c r="D61" s="23">
        <f>F61</f>
        <v>46500</v>
      </c>
      <c r="E61" s="31" t="s">
        <v>69</v>
      </c>
      <c r="F61" s="24">
        <v>46500</v>
      </c>
    </row>
    <row r="62" spans="1:6" s="8" customFormat="1" ht="36" customHeight="1" thickBot="1" x14ac:dyDescent="0.3">
      <c r="A62" s="16" t="s">
        <v>8</v>
      </c>
      <c r="B62" s="81">
        <v>346</v>
      </c>
      <c r="C62" s="17">
        <v>244</v>
      </c>
      <c r="D62" s="82">
        <f>F62</f>
        <v>34700</v>
      </c>
      <c r="E62" s="18" t="s">
        <v>84</v>
      </c>
      <c r="F62" s="19">
        <v>34700</v>
      </c>
    </row>
    <row r="63" spans="1:6" s="8" customFormat="1" ht="15.75" thickBot="1" x14ac:dyDescent="0.3">
      <c r="A63" s="32" t="s">
        <v>12</v>
      </c>
      <c r="B63" s="42"/>
      <c r="C63" s="9"/>
      <c r="D63" s="23">
        <f>D6+D7+D8+D9+D18+D21+D40+D52+D54+D59+D61+D62</f>
        <v>2071368</v>
      </c>
      <c r="E63" s="9"/>
      <c r="F63" s="33">
        <f>SUM(F6:F62)</f>
        <v>2071368</v>
      </c>
    </row>
    <row r="65" spans="6:6" x14ac:dyDescent="0.25">
      <c r="F65" s="85"/>
    </row>
  </sheetData>
  <mergeCells count="29">
    <mergeCell ref="F22:F29"/>
    <mergeCell ref="E22:E29"/>
    <mergeCell ref="A2:F2"/>
    <mergeCell ref="A9:A16"/>
    <mergeCell ref="B9:B16"/>
    <mergeCell ref="C9:C16"/>
    <mergeCell ref="D9:D16"/>
    <mergeCell ref="A18:A20"/>
    <mergeCell ref="B18:B20"/>
    <mergeCell ref="C18:C20"/>
    <mergeCell ref="D18:D20"/>
    <mergeCell ref="A21:A39"/>
    <mergeCell ref="B21:B39"/>
    <mergeCell ref="C21:C39"/>
    <mergeCell ref="D21:D39"/>
    <mergeCell ref="A40:A49"/>
    <mergeCell ref="B40:B49"/>
    <mergeCell ref="D40:D49"/>
    <mergeCell ref="A52:A53"/>
    <mergeCell ref="B52:B53"/>
    <mergeCell ref="D52:D53"/>
    <mergeCell ref="A54:A58"/>
    <mergeCell ref="B54:B58"/>
    <mergeCell ref="C54:C58"/>
    <mergeCell ref="D54:D58"/>
    <mergeCell ref="A59:A60"/>
    <mergeCell ref="B59:B60"/>
    <mergeCell ref="C59:C60"/>
    <mergeCell ref="D59:D60"/>
  </mergeCells>
  <pageMargins left="0.70866141732283472" right="0.31496062992125984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Шурыгина И.В.</dc:creator>
  <cp:lastModifiedBy>Жамлиханова Наталья Николаевна</cp:lastModifiedBy>
  <cp:lastPrinted>2020-02-21T08:52:18Z</cp:lastPrinted>
  <dcterms:created xsi:type="dcterms:W3CDTF">2014-10-30T08:54:09Z</dcterms:created>
  <dcterms:modified xsi:type="dcterms:W3CDTF">2020-12-28T09:21:42Z</dcterms:modified>
</cp:coreProperties>
</file>